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915" windowHeight="13290" activeTab="0"/>
  </bookViews>
  <sheets>
    <sheet name="Sheet1" sheetId="1" r:id="rId1"/>
  </sheets>
  <definedNames/>
  <calcPr fullCalcOnLoad="1" iterate="1" iterateCount="100" iterateDelta="0.001"/>
</workbook>
</file>

<file path=xl/comments1.xml><?xml version="1.0" encoding="utf-8"?>
<comments xmlns="http://schemas.openxmlformats.org/spreadsheetml/2006/main">
  <authors>
    <author>Ryan MacGregor</author>
  </authors>
  <commentList>
    <comment ref="G15" authorId="0">
      <text>
        <r>
          <rPr>
            <sz val="8"/>
            <rFont val="Tahoma"/>
            <family val="2"/>
          </rPr>
          <t>This equation may seem confusing, but it is simply the equation for the present value of an annuity where the annuity payment is the annual tax savings from the asset step-up.</t>
        </r>
      </text>
    </comment>
  </commentList>
</comments>
</file>

<file path=xl/sharedStrings.xml><?xml version="1.0" encoding="utf-8"?>
<sst xmlns="http://schemas.openxmlformats.org/spreadsheetml/2006/main" count="44" uniqueCount="34">
  <si>
    <t>Liquidation</t>
  </si>
  <si>
    <t>No</t>
  </si>
  <si>
    <t>ADSP</t>
  </si>
  <si>
    <t>Target Shareholder Consequences:</t>
  </si>
  <si>
    <t>NA</t>
  </si>
  <si>
    <t xml:space="preserve">NA </t>
  </si>
  <si>
    <t>Transaction Assumptions</t>
  </si>
  <si>
    <t>Election</t>
  </si>
  <si>
    <t>No 338(g)</t>
  </si>
  <si>
    <t>338(g)</t>
  </si>
  <si>
    <t>Stock Deal</t>
  </si>
  <si>
    <t>Asset Deal</t>
  </si>
  <si>
    <t>Acquirer Entity Consequences:</t>
  </si>
  <si>
    <t>Target Entity Consequences:</t>
  </si>
  <si>
    <t>Total Tax Cost:</t>
  </si>
  <si>
    <t>Stock Purchase Price</t>
  </si>
  <si>
    <t>Corporate Tax Rate</t>
  </si>
  <si>
    <t>Asset Purchase Price</t>
  </si>
  <si>
    <t>Capital Gains Tax Rate</t>
  </si>
  <si>
    <t>Discount Rate</t>
  </si>
  <si>
    <t>Target Shareholders' Outside Stock Basis</t>
  </si>
  <si>
    <t>Amort./Depr. Period</t>
  </si>
  <si>
    <t>Target's Inside Asset Basis</t>
  </si>
  <si>
    <t>Purchase Price</t>
  </si>
  <si>
    <t>Plus: Tax Cost</t>
  </si>
  <si>
    <t>Less: PV of Tax Savings</t>
  </si>
  <si>
    <t>Tax Basis in Target's Assets</t>
  </si>
  <si>
    <t>Tax Basis in Target's Stock</t>
  </si>
  <si>
    <t>Adjusted Cost</t>
  </si>
  <si>
    <t>Cash Proceeds</t>
  </si>
  <si>
    <t>Less: Tax Cost</t>
  </si>
  <si>
    <t>Less: Liquidating Dividend</t>
  </si>
  <si>
    <t>After-Tax Proceeds</t>
  </si>
  <si>
    <t>Less: Shareholder Taxes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</si>
</sst>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quot;$&quot;#,##0.0_);@_)"/>
    <numFmt numFmtId="165" formatCode="0.0%_);\(0.0%\);0.0%_);@_)"/>
    <numFmt numFmtId="166" formatCode="#,##0.0_);\(#,##0.0\);#,##0.0_);@_)"/>
    <numFmt numFmtId="167" formatCode="#,##0_);\(#,##0\);#,##0_);@_)"/>
    <numFmt numFmtId="168" formatCode="#,##0.0"/>
    <numFmt numFmtId="169" formatCode="&quot;$&quot;#,##0.0_);[Red]\(&quot;$&quot;#,##0.0\)"/>
    <numFmt numFmtId="170" formatCode="0.0"/>
    <numFmt numFmtId="171" formatCode="0.0%"/>
    <numFmt numFmtId="172" formatCode="&quot;$&quot;#,##0.00_);\(&quot;$&quot;#,##0.00\);&quot;$&quot;#,##0.00_);@_)"/>
  </numFmts>
  <fonts count="9">
    <font>
      <sz val="10"/>
      <name val="Arial"/>
      <family val="0"/>
    </font>
    <font>
      <b/>
      <sz val="10"/>
      <name val="Arial"/>
      <family val="2"/>
    </font>
    <font>
      <sz val="10"/>
      <color indexed="12"/>
      <name val="Arial"/>
      <family val="0"/>
    </font>
    <font>
      <sz val="10"/>
      <color indexed="8"/>
      <name val="Arial"/>
      <family val="0"/>
    </font>
    <font>
      <i/>
      <sz val="10"/>
      <color indexed="12"/>
      <name val="Arial"/>
      <family val="2"/>
    </font>
    <font>
      <b/>
      <i/>
      <sz val="10"/>
      <name val="Arial"/>
      <family val="2"/>
    </font>
    <font>
      <sz val="8"/>
      <name val="Arial"/>
      <family val="0"/>
    </font>
    <font>
      <sz val="8"/>
      <name val="Tahoma"/>
      <family val="2"/>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1" xfId="0" applyFont="1" applyBorder="1" applyAlignment="1">
      <alignment horizontal="centerContinuous"/>
    </xf>
    <xf numFmtId="0" fontId="1" fillId="0" borderId="1" xfId="0" applyFont="1" applyBorder="1" applyAlignment="1">
      <alignment horizontal="center"/>
    </xf>
    <xf numFmtId="164" fontId="0" fillId="0" borderId="0" xfId="0" applyNumberFormat="1" applyAlignment="1">
      <alignment/>
    </xf>
    <xf numFmtId="166" fontId="0" fillId="0" borderId="0" xfId="0" applyNumberFormat="1" applyAlignment="1">
      <alignment/>
    </xf>
    <xf numFmtId="0" fontId="0" fillId="0" borderId="0" xfId="0" applyBorder="1" applyAlignment="1">
      <alignment/>
    </xf>
    <xf numFmtId="164" fontId="2" fillId="0" borderId="0" xfId="0" applyNumberFormat="1" applyFont="1" applyBorder="1" applyAlignment="1">
      <alignment/>
    </xf>
    <xf numFmtId="0" fontId="1" fillId="0" borderId="0" xfId="0" applyFont="1" applyBorder="1" applyAlignment="1">
      <alignment horizontal="center"/>
    </xf>
    <xf numFmtId="164" fontId="3" fillId="0" borderId="0" xfId="0" applyNumberFormat="1" applyFont="1" applyBorder="1" applyAlignment="1">
      <alignment/>
    </xf>
    <xf numFmtId="0" fontId="5" fillId="0" borderId="0" xfId="0" applyFont="1" applyBorder="1" applyAlignment="1">
      <alignment/>
    </xf>
    <xf numFmtId="164" fontId="0" fillId="0" borderId="0" xfId="0" applyNumberFormat="1" applyBorder="1" applyAlignment="1">
      <alignment/>
    </xf>
    <xf numFmtId="166" fontId="2" fillId="0" borderId="0" xfId="0" applyNumberFormat="1" applyFont="1" applyBorder="1" applyAlignment="1">
      <alignment/>
    </xf>
    <xf numFmtId="166" fontId="0" fillId="0" borderId="0" xfId="0" applyNumberFormat="1" applyBorder="1" applyAlignment="1">
      <alignment/>
    </xf>
    <xf numFmtId="166" fontId="3" fillId="0" borderId="0" xfId="0" applyNumberFormat="1" applyFont="1" applyBorder="1" applyAlignment="1">
      <alignment/>
    </xf>
    <xf numFmtId="0" fontId="2" fillId="0" borderId="0" xfId="0" applyFont="1" applyBorder="1" applyAlignment="1">
      <alignment horizontal="right"/>
    </xf>
    <xf numFmtId="166" fontId="3" fillId="0" borderId="0" xfId="0" applyNumberFormat="1" applyFont="1" applyFill="1" applyBorder="1" applyAlignment="1">
      <alignment/>
    </xf>
    <xf numFmtId="0" fontId="0" fillId="0" borderId="0" xfId="0" applyFont="1" applyBorder="1" applyAlignment="1">
      <alignment/>
    </xf>
    <xf numFmtId="0" fontId="0" fillId="0" borderId="0" xfId="0" applyFont="1" applyAlignment="1">
      <alignment/>
    </xf>
    <xf numFmtId="164" fontId="3" fillId="0" borderId="2" xfId="0" applyNumberFormat="1" applyFont="1" applyBorder="1" applyAlignment="1">
      <alignment/>
    </xf>
    <xf numFmtId="164" fontId="2" fillId="0" borderId="2" xfId="0" applyNumberFormat="1" applyFont="1" applyBorder="1" applyAlignment="1">
      <alignment horizontal="right"/>
    </xf>
    <xf numFmtId="0" fontId="5" fillId="0" borderId="0" xfId="0" applyNumberFormat="1" applyFont="1" applyFill="1" applyBorder="1" applyAlignment="1">
      <alignment/>
    </xf>
    <xf numFmtId="0" fontId="0" fillId="0" borderId="0" xfId="0" applyFill="1" applyBorder="1" applyAlignment="1">
      <alignment/>
    </xf>
    <xf numFmtId="164" fontId="3" fillId="0" borderId="0" xfId="0" applyNumberFormat="1" applyFont="1" applyBorder="1" applyAlignment="1">
      <alignment/>
    </xf>
    <xf numFmtId="164" fontId="2" fillId="0" borderId="0" xfId="0" applyNumberFormat="1" applyFont="1" applyBorder="1" applyAlignment="1">
      <alignment horizontal="right"/>
    </xf>
    <xf numFmtId="0" fontId="5" fillId="0" borderId="0" xfId="0" applyFont="1" applyFill="1" applyBorder="1" applyAlignment="1">
      <alignment/>
    </xf>
    <xf numFmtId="171" fontId="4" fillId="0" borderId="0" xfId="0" applyNumberFormat="1" applyFont="1" applyAlignment="1">
      <alignment/>
    </xf>
    <xf numFmtId="37" fontId="2" fillId="0" borderId="0" xfId="0" applyNumberFormat="1" applyFont="1" applyAlignment="1">
      <alignment/>
    </xf>
    <xf numFmtId="0" fontId="1" fillId="0" borderId="0" xfId="0" applyFont="1" applyBorder="1" applyAlignment="1">
      <alignment horizontal="centerContinuous"/>
    </xf>
    <xf numFmtId="5" fontId="0" fillId="0" borderId="0" xfId="0" applyNumberFormat="1" applyAlignment="1">
      <alignment/>
    </xf>
    <xf numFmtId="0" fontId="5" fillId="0" borderId="0" xfId="0" applyFont="1" applyAlignment="1">
      <alignment/>
    </xf>
    <xf numFmtId="166" fontId="3" fillId="0" borderId="1" xfId="0" applyNumberFormat="1" applyFont="1" applyBorder="1" applyAlignment="1">
      <alignment/>
    </xf>
    <xf numFmtId="166" fontId="2" fillId="0" borderId="1" xfId="0" applyNumberFormat="1" applyFont="1" applyBorder="1" applyAlignment="1">
      <alignment/>
    </xf>
    <xf numFmtId="166" fontId="0" fillId="0" borderId="1"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32"/>
  <sheetViews>
    <sheetView showGridLines="0" tabSelected="1" workbookViewId="0" topLeftCell="A1">
      <selection activeCell="A1" sqref="A1"/>
    </sheetView>
  </sheetViews>
  <sheetFormatPr defaultColWidth="9.140625" defaultRowHeight="12.75"/>
  <cols>
    <col min="1" max="1" width="1.7109375" style="0" customWidth="1"/>
    <col min="2" max="4" width="1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2" width="10.7109375" style="0" customWidth="1"/>
  </cols>
  <sheetData>
    <row r="1" spans="1:11" ht="12.75">
      <c r="A1" s="1" t="s">
        <v>6</v>
      </c>
      <c r="B1" s="1"/>
      <c r="C1" s="1"/>
      <c r="D1" s="1"/>
      <c r="E1" s="1"/>
      <c r="F1" s="1"/>
      <c r="G1" s="1"/>
      <c r="H1" s="1"/>
      <c r="I1" s="1"/>
      <c r="J1" s="1"/>
      <c r="K1" s="1"/>
    </row>
    <row r="3" spans="1:11" ht="12.75">
      <c r="A3" t="s">
        <v>15</v>
      </c>
      <c r="E3" s="6">
        <v>1700</v>
      </c>
      <c r="G3" t="s">
        <v>16</v>
      </c>
      <c r="K3" s="25">
        <v>0.35</v>
      </c>
    </row>
    <row r="4" spans="1:11" ht="12.75">
      <c r="A4" t="s">
        <v>17</v>
      </c>
      <c r="E4" s="11">
        <v>2000</v>
      </c>
      <c r="G4" t="s">
        <v>18</v>
      </c>
      <c r="K4" s="25">
        <v>0.15</v>
      </c>
    </row>
    <row r="5" spans="1:11" ht="12.75">
      <c r="A5" t="s">
        <v>2</v>
      </c>
      <c r="E5" s="11">
        <v>2000</v>
      </c>
      <c r="G5" t="s">
        <v>19</v>
      </c>
      <c r="K5" s="25">
        <v>0.1</v>
      </c>
    </row>
    <row r="6" spans="1:11" ht="12.75">
      <c r="A6" t="s">
        <v>20</v>
      </c>
      <c r="E6" s="11">
        <v>300</v>
      </c>
      <c r="G6" t="s">
        <v>21</v>
      </c>
      <c r="K6" s="26">
        <v>8</v>
      </c>
    </row>
    <row r="7" spans="1:5" ht="12.75">
      <c r="A7" t="s">
        <v>22</v>
      </c>
      <c r="E7" s="11">
        <v>400</v>
      </c>
    </row>
    <row r="9" spans="5:11" ht="12.75">
      <c r="E9" s="1" t="s">
        <v>10</v>
      </c>
      <c r="F9" s="1"/>
      <c r="G9" s="1"/>
      <c r="I9" s="1" t="s">
        <v>11</v>
      </c>
      <c r="J9" s="1"/>
      <c r="K9" s="1"/>
    </row>
    <row r="10" spans="5:11" ht="12.75">
      <c r="E10" s="7" t="s">
        <v>8</v>
      </c>
      <c r="F10" s="27"/>
      <c r="G10" s="27" t="s">
        <v>9</v>
      </c>
      <c r="I10" s="7" t="s">
        <v>1</v>
      </c>
      <c r="J10" s="27"/>
      <c r="K10" s="27"/>
    </row>
    <row r="11" spans="5:11" ht="12.75">
      <c r="E11" s="2" t="s">
        <v>7</v>
      </c>
      <c r="F11" s="27"/>
      <c r="G11" s="1" t="s">
        <v>7</v>
      </c>
      <c r="I11" s="2" t="s">
        <v>0</v>
      </c>
      <c r="J11" s="27"/>
      <c r="K11" s="2" t="s">
        <v>0</v>
      </c>
    </row>
    <row r="12" spans="1:11" ht="12.75">
      <c r="A12" s="29" t="s">
        <v>12</v>
      </c>
      <c r="E12" s="27"/>
      <c r="F12" s="27"/>
      <c r="G12" s="27"/>
      <c r="I12" s="27"/>
      <c r="J12" s="27"/>
      <c r="K12" s="27"/>
    </row>
    <row r="13" spans="1:11" ht="12.75">
      <c r="A13" t="s">
        <v>23</v>
      </c>
      <c r="E13" s="8">
        <f>$E$3</f>
        <v>1700</v>
      </c>
      <c r="G13" s="8">
        <f>$E$3</f>
        <v>1700</v>
      </c>
      <c r="I13" s="8">
        <f>$E$4</f>
        <v>2000</v>
      </c>
      <c r="K13" s="8">
        <f>$E$4</f>
        <v>2000</v>
      </c>
    </row>
    <row r="14" spans="1:11" ht="12.75">
      <c r="A14" t="s">
        <v>24</v>
      </c>
      <c r="E14" s="11">
        <v>0</v>
      </c>
      <c r="G14" s="13">
        <f>(E5-E7)*K3</f>
        <v>560</v>
      </c>
      <c r="I14" s="11">
        <v>0</v>
      </c>
      <c r="K14" s="11">
        <v>0</v>
      </c>
    </row>
    <row r="15" spans="1:11" ht="12.75">
      <c r="A15" t="s">
        <v>25</v>
      </c>
      <c r="E15" s="31">
        <v>0</v>
      </c>
      <c r="G15" s="30">
        <f>-$K$3*($E$4-$E$7)/$K$6*((1-(1/(1+$K$5)^$K$6))/$K$5)</f>
        <v>-373.44483385318676</v>
      </c>
      <c r="I15" s="32">
        <f>$G$15</f>
        <v>-373.44483385318676</v>
      </c>
      <c r="K15" s="32">
        <f>$G$15</f>
        <v>-373.44483385318676</v>
      </c>
    </row>
    <row r="16" spans="2:11" ht="12.75">
      <c r="B16" t="s">
        <v>28</v>
      </c>
      <c r="E16" s="8">
        <f>SUM(E13:E15)</f>
        <v>1700</v>
      </c>
      <c r="G16" s="8">
        <f>SUM(G13:G15)</f>
        <v>1886.5551661468132</v>
      </c>
      <c r="I16" s="8">
        <f>SUM(I13:I15)</f>
        <v>1626.5551661468132</v>
      </c>
      <c r="K16" s="8">
        <f>SUM(K13:K15)</f>
        <v>1626.5551661468132</v>
      </c>
    </row>
    <row r="17" spans="5:11" ht="12.75">
      <c r="E17" s="28"/>
      <c r="G17" s="28"/>
      <c r="I17" s="28"/>
      <c r="K17" s="28"/>
    </row>
    <row r="18" spans="1:11" ht="12.75">
      <c r="A18" t="s">
        <v>26</v>
      </c>
      <c r="E18" s="28">
        <f>E7</f>
        <v>400</v>
      </c>
      <c r="G18" s="28">
        <f>E5</f>
        <v>2000</v>
      </c>
      <c r="I18" s="28">
        <f>I13</f>
        <v>2000</v>
      </c>
      <c r="K18" s="28">
        <f>K13</f>
        <v>2000</v>
      </c>
    </row>
    <row r="19" spans="1:11" ht="12.75">
      <c r="A19" t="s">
        <v>27</v>
      </c>
      <c r="E19" s="28">
        <f>E13</f>
        <v>1700</v>
      </c>
      <c r="G19" s="28">
        <f>G13</f>
        <v>1700</v>
      </c>
      <c r="I19" s="14" t="s">
        <v>5</v>
      </c>
      <c r="K19" s="14" t="s">
        <v>5</v>
      </c>
    </row>
    <row r="20" spans="5:11" ht="12.75">
      <c r="E20" s="28"/>
      <c r="G20" s="28"/>
      <c r="I20" s="28"/>
      <c r="K20" s="28"/>
    </row>
    <row r="21" ht="12.75">
      <c r="A21" s="9" t="s">
        <v>13</v>
      </c>
    </row>
    <row r="22" spans="1:11" ht="12.75">
      <c r="A22" s="5" t="s">
        <v>29</v>
      </c>
      <c r="E22" s="6">
        <v>0</v>
      </c>
      <c r="F22" s="10"/>
      <c r="G22" s="6">
        <v>0</v>
      </c>
      <c r="I22" s="8">
        <f>I13</f>
        <v>2000</v>
      </c>
      <c r="J22" s="5"/>
      <c r="K22" s="8">
        <f>K13</f>
        <v>2000</v>
      </c>
    </row>
    <row r="23" spans="1:11" ht="12.75">
      <c r="A23" s="5" t="s">
        <v>30</v>
      </c>
      <c r="E23" s="11">
        <v>0</v>
      </c>
      <c r="F23" s="12"/>
      <c r="G23" s="11">
        <v>0</v>
      </c>
      <c r="H23" s="4"/>
      <c r="I23" s="15">
        <f>-(I13-$E$7)*$K$3</f>
        <v>-560</v>
      </c>
      <c r="J23" s="12"/>
      <c r="K23" s="15">
        <f>-(K13-$E$7)*$K$3</f>
        <v>-560</v>
      </c>
    </row>
    <row r="24" spans="1:11" ht="12.75">
      <c r="A24" s="21" t="s">
        <v>31</v>
      </c>
      <c r="E24" s="14" t="s">
        <v>5</v>
      </c>
      <c r="F24" s="10"/>
      <c r="G24" s="14" t="s">
        <v>5</v>
      </c>
      <c r="H24" s="3"/>
      <c r="I24" s="14" t="s">
        <v>5</v>
      </c>
      <c r="J24" s="10"/>
      <c r="K24" s="15">
        <f>-SUM(K22:K23)</f>
        <v>-1440</v>
      </c>
    </row>
    <row r="25" spans="1:11" ht="12.75">
      <c r="A25" s="21"/>
      <c r="B25" s="5" t="s">
        <v>32</v>
      </c>
      <c r="E25" s="18">
        <f>SUM(E22:E24)</f>
        <v>0</v>
      </c>
      <c r="F25" s="10"/>
      <c r="G25" s="18">
        <f>SUM(G22:G24)</f>
        <v>0</v>
      </c>
      <c r="H25" s="3"/>
      <c r="I25" s="18">
        <f>SUM(I22:I24)</f>
        <v>1440</v>
      </c>
      <c r="J25" s="10"/>
      <c r="K25" s="18">
        <f>SUM(K22:K24)</f>
        <v>0</v>
      </c>
    </row>
    <row r="26" ht="12.75">
      <c r="A26" s="5"/>
    </row>
    <row r="27" ht="12.75">
      <c r="A27" s="20" t="s">
        <v>3</v>
      </c>
    </row>
    <row r="28" spans="1:11" ht="12.75">
      <c r="A28" s="5" t="s">
        <v>29</v>
      </c>
      <c r="E28" s="8">
        <f>E13</f>
        <v>1700</v>
      </c>
      <c r="F28" s="5"/>
      <c r="G28" s="8">
        <f>G13</f>
        <v>1700</v>
      </c>
      <c r="I28" s="14" t="s">
        <v>5</v>
      </c>
      <c r="J28" s="5"/>
      <c r="K28" s="8">
        <f>-K24</f>
        <v>1440</v>
      </c>
    </row>
    <row r="29" spans="1:11" ht="12.75">
      <c r="A29" s="5" t="s">
        <v>33</v>
      </c>
      <c r="E29" s="13">
        <f>-($E$3-$E$6)*$K$4</f>
        <v>-210</v>
      </c>
      <c r="F29" s="5"/>
      <c r="G29" s="13">
        <f>-($E$3-$E$6)*$K$4</f>
        <v>-210</v>
      </c>
      <c r="I29" s="14" t="s">
        <v>5</v>
      </c>
      <c r="J29" s="5"/>
      <c r="K29" s="13">
        <f>-(K28-E6)*K4</f>
        <v>-171</v>
      </c>
    </row>
    <row r="30" spans="1:11" ht="12.75">
      <c r="A30" s="16"/>
      <c r="B30" s="16" t="s">
        <v>32</v>
      </c>
      <c r="E30" s="18">
        <f>SUM(E28:E29)</f>
        <v>1490</v>
      </c>
      <c r="F30" s="16"/>
      <c r="G30" s="18">
        <f>SUM(G28:G29)</f>
        <v>1490</v>
      </c>
      <c r="H30" s="17"/>
      <c r="I30" s="19" t="s">
        <v>4</v>
      </c>
      <c r="J30" s="16"/>
      <c r="K30" s="18">
        <f>SUM(K28:K29)</f>
        <v>1269</v>
      </c>
    </row>
    <row r="31" spans="1:11" ht="12.75">
      <c r="A31" s="16"/>
      <c r="E31" s="22"/>
      <c r="F31" s="16"/>
      <c r="G31" s="22"/>
      <c r="H31" s="17"/>
      <c r="I31" s="23"/>
      <c r="J31" s="16"/>
      <c r="K31" s="22"/>
    </row>
    <row r="32" spans="1:11" ht="12.75">
      <c r="A32" s="24" t="s">
        <v>14</v>
      </c>
      <c r="E32" s="22">
        <f>-E29-E23+E14</f>
        <v>210</v>
      </c>
      <c r="F32" s="16"/>
      <c r="G32" s="22">
        <f>-G29-G23+G14</f>
        <v>770</v>
      </c>
      <c r="H32" s="17"/>
      <c r="I32" s="22">
        <f>-I23+I14</f>
        <v>560</v>
      </c>
      <c r="J32" s="16"/>
      <c r="K32" s="22">
        <f>-K29-K23+K14</f>
        <v>731</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MacGregor</dc:creator>
  <cp:keywords/>
  <dc:description/>
  <cp:lastModifiedBy>Ryan MacGregor</cp:lastModifiedBy>
  <dcterms:created xsi:type="dcterms:W3CDTF">2008-07-18T21:14:58Z</dcterms:created>
  <dcterms:modified xsi:type="dcterms:W3CDTF">2009-05-29T14:39:31Z</dcterms:modified>
  <cp:category/>
  <cp:version/>
  <cp:contentType/>
  <cp:contentStatus/>
</cp:coreProperties>
</file>